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765" windowWidth="14805" windowHeight="7350"/>
  </bookViews>
  <sheets>
    <sheet name="2018 ბიუჯეტი-განმარტებებით" sheetId="4" r:id="rId1"/>
    <sheet name="Sheet1" sheetId="8" r:id="rId2"/>
  </sheets>
  <calcPr calcId="152511"/>
</workbook>
</file>

<file path=xl/calcChain.xml><?xml version="1.0" encoding="utf-8"?>
<calcChain xmlns="http://schemas.openxmlformats.org/spreadsheetml/2006/main">
  <c r="F4" i="4" l="1"/>
  <c r="F5" i="4"/>
  <c r="F6" i="4"/>
  <c r="F7" i="4"/>
  <c r="F8" i="4"/>
  <c r="F9" i="4"/>
  <c r="F11" i="4"/>
  <c r="F12" i="4"/>
  <c r="F13" i="4"/>
  <c r="F15" i="4"/>
  <c r="F16" i="4"/>
  <c r="F17" i="4"/>
  <c r="F19" i="4"/>
  <c r="F20" i="4"/>
  <c r="F21" i="4"/>
  <c r="F22" i="4"/>
  <c r="F24" i="4"/>
  <c r="F25" i="4"/>
  <c r="F26" i="4"/>
  <c r="F27" i="4"/>
  <c r="F28" i="4"/>
  <c r="F29" i="4"/>
  <c r="F30" i="4"/>
  <c r="F31" i="4"/>
  <c r="F33" i="4"/>
  <c r="F34" i="4"/>
  <c r="F35" i="4"/>
  <c r="F36" i="4"/>
  <c r="F37" i="4"/>
  <c r="F38" i="4"/>
  <c r="F39" i="4"/>
  <c r="F3" i="4"/>
  <c r="E32" i="4"/>
  <c r="D32" i="4"/>
  <c r="E23" i="4"/>
  <c r="E18" i="4"/>
  <c r="E14" i="4"/>
  <c r="E10" i="4"/>
  <c r="E2" i="4" l="1"/>
  <c r="C23" i="4"/>
  <c r="F23" i="4" s="1"/>
  <c r="C32" i="4" l="1"/>
  <c r="F32" i="4" s="1"/>
  <c r="C18" i="4"/>
  <c r="F18" i="4" s="1"/>
  <c r="C14" i="4" l="1"/>
  <c r="F14" i="4" s="1"/>
  <c r="C10" i="4"/>
  <c r="C2" i="4" l="1"/>
  <c r="F2" i="4" s="1"/>
  <c r="F10" i="4"/>
  <c r="D23" i="4" l="1"/>
  <c r="D14" i="4" l="1"/>
  <c r="D10" i="4"/>
  <c r="D18" i="4" l="1"/>
  <c r="D2" i="4" s="1"/>
</calcChain>
</file>

<file path=xl/comments1.xml><?xml version="1.0" encoding="utf-8"?>
<comments xmlns="http://schemas.openxmlformats.org/spreadsheetml/2006/main">
  <authors>
    <author>Author</author>
  </authors>
  <commentList>
    <comment ref="E36" authorId="0" shapeId="0">
      <text>
        <r>
          <rPr>
            <b/>
            <sz val="9"/>
            <color indexed="81"/>
            <rFont val="Tahoma"/>
            <family val="2"/>
          </rPr>
          <t>Author:</t>
        </r>
        <r>
          <rPr>
            <sz val="9"/>
            <color indexed="81"/>
            <rFont val="Tahoma"/>
            <family val="2"/>
          </rPr>
          <t xml:space="preserve">
გათვალისწინებულია 638-ის ცვლილება 1 208 300 ლარი</t>
        </r>
      </text>
    </comment>
  </commentList>
</comments>
</file>

<file path=xl/sharedStrings.xml><?xml version="1.0" encoding="utf-8"?>
<sst xmlns="http://schemas.openxmlformats.org/spreadsheetml/2006/main" count="101" uniqueCount="89">
  <si>
    <t>პროგრამული კოდი</t>
  </si>
  <si>
    <t>დ ა ს ა ხ ე ლ ე ბ ა</t>
  </si>
  <si>
    <t>35 03 02 01</t>
  </si>
  <si>
    <t>დაავადებათა ადრეული გამოვლენა და სკრინინგი</t>
  </si>
  <si>
    <t>იმუნიზაცია</t>
  </si>
  <si>
    <t>35 03 02 02</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</si>
  <si>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</si>
  <si>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</si>
  <si>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</si>
  <si>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</si>
  <si>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</si>
  <si>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</si>
  <si>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</si>
  <si>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</si>
  <si>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</si>
  <si>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</si>
  <si>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35 03 02 08</t>
  </si>
  <si>
    <t>აივ ინფექცია/შიდსი</t>
  </si>
  <si>
    <t>35 03 02 09</t>
  </si>
  <si>
    <t>დედათა და ბავშვთა ჯანმრთელობა</t>
  </si>
  <si>
    <t>35 03 02 10</t>
  </si>
  <si>
    <t>ნარკომანია</t>
  </si>
  <si>
    <t>35 03 02 11</t>
  </si>
  <si>
    <t>ჯანმრთელობის ხელშეწყობა</t>
  </si>
  <si>
    <t>35 03 02 12</t>
  </si>
  <si>
    <t>C ჰეპატიტის მართვა</t>
  </si>
  <si>
    <t>35 03 03 01</t>
  </si>
  <si>
    <t xml:space="preserve">ფსიქიკური ჯანმრთელობა </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</si>
  <si>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</si>
  <si>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</si>
  <si>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</si>
  <si>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</si>
  <si>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</si>
  <si>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</si>
  <si>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</si>
  <si>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</si>
  <si>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</si>
  <si>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</si>
  <si>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</si>
  <si>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</si>
  <si>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</si>
  <si>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</si>
  <si>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</si>
  <si>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</si>
  <si>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</si>
  <si>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</si>
  <si>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</si>
  <si>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</si>
  <si>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</si>
  <si>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</si>
  <si>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</si>
  <si>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</si>
  <si>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</si>
  <si>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</si>
  <si>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35 03 02 08 01</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</si>
  <si>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</si>
  <si>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</si>
  <si>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</si>
  <si>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</si>
  <si>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</si>
  <si>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</si>
  <si>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</si>
  <si>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35 03 03 07 01</t>
  </si>
  <si>
    <t xml:space="preserve">სასწრაფო სამედიცინო დახმარება და სამედიცინო ტრანსპორტირება </t>
  </si>
  <si>
    <t>35 03 03 07 02</t>
  </si>
  <si>
    <t>სასწრაფო გადაუდებელი დახმარება</t>
  </si>
  <si>
    <t>მოსახლეობის ჯანმრთელობის დაცვა</t>
  </si>
  <si>
    <t>35 03 01</t>
  </si>
  <si>
    <t>მოსახლეობის საყოველთაო ჯანმრთელობის დაცვა</t>
  </si>
  <si>
    <t>ქრონიკული დაავადებების სამკურნალო მედიკამენტებით უზრუნველყოფის პროგრამა</t>
  </si>
  <si>
    <t>36 03 03 11</t>
  </si>
  <si>
    <t>დიპლომისშემდგომი სამედიცინო განათლება</t>
  </si>
  <si>
    <t>2017 დამტკიცებული</t>
  </si>
  <si>
    <t>2017 დაზუსტებული</t>
  </si>
  <si>
    <t>სხვაობა (ზრდა)</t>
  </si>
  <si>
    <t>პროგრამა მტკიცდება უცვლელი სახით</t>
  </si>
  <si>
    <t xml:space="preserve">1. სტაციონარული მომსახურების კომპონენტში დაგეგმილია შემდეგი ცვლილებები:
• რეგიონის საწოლდღეების ფასის გაზრდა 45 ლარიდან 50 ლარამდე
• თბილისის საწოლდღის ტარიფი იზრდება 10%. საფუძველი -(ზაზა ავალიანის წერილი 2017 წლის 9 ნოემბერი N4029/01-11 (N112355) -  (სენსიტიური ტუბერკულოზი 92-დან  105 ლარამდე, რეზისტენტული ტუბერკულოზი 129 -დან 148 ლარამდე, ტუბერკულოზური მენინგიტი  121-დან 139 ლარამდე, რთული სადიაგნოსტიკო შემთხვევა (მაქს.4 საწოლდღე) 224-დან  257 ლარამდე.
აღნიშნული გათვლებით სტაციონარული მომსახურების კომპონენტის ბიუჯეტი არ სცილდება 9 650 000 ლარს.
2. ამბულატორიულ კომპონენტში დაგეგმილია:
• ამბულატორიული მკურნალობის ვაუჩერებში გათვალისწინებულია დამატებით 10% ზრდა გვერდითი ეფექტების მართვის წამლებისთვის, მათ შორის: სენსიტიური ტუბერკულოზი  50-დან  57 ლარამდე, რეზისტენტული ტუბერკულოზი (ინტენსიური ფაზა) 158-დან  181 ლარამდე, რეზისტენტული ტუბერკულოზი (გაგრძელების ფაზა) 84-დან  96 ლარამდე, მულტირეზისტენტული ტუბერკულოზის მკურნალობა ახალი მედიკამენტებით (ინტენსიური ფაზა) 279-დან 320 ლარამდე, მულტირეზისტენტული ტუბერკულოზის მკურნალობა ახალი მედიკამენტებით (გაგრძელების ფაზა) 155-დან 178 ლარამდე.
აღნიშნულმა ტარიფებით ამბულატორიული მკურნალობის კომპონენტის ბიუჯეტი შეადგენს 2 600 200, რაც არ სცილდება საბიუჯეტო ასიგნებებს.
3. პროგრამის ფარგლებში შეისყიდება ტუბერკულოზის სამკურნალო პირველი და მეორე (50%)რიგის მედიკამენტები. 
</t>
  </si>
  <si>
    <t>პროგრამის ფარგლებში ფართოვდება თამბაქოს კონტროლის ღონისძიებების კომპონენტი (ბიუჯეტი 800 000 ლარი) და მოიცავს თამბაქოს კანონმდებლობის იმპლემენტაციისათვის საჭირო ღონისძიებებს.</t>
  </si>
  <si>
    <t xml:space="preserve">2018 წლის სახელმწიფო პროგრამის პროექტში გათვალისწინებულია ამბულატორიული მომსახურების კომპონენტში - პირველი ვიზიტი (გაფართოებული) და განმეორებითი ვიზიტი (გაფართოებული) ერთეულის ღირებულებების გაზრდა საშუალოდ 10%-ით. 
აღნიშნული არგუმენტირებულია სერვისების პროგნოზული რაოდენობის მატებით, სერვისების ღირებულების ზრდით, ტესტ-სისტემების შეძენით (გლობალური ფონდი სახელმწიფო პროგრამას უზრუნველყოფდა ტესტების სრული რაოდენობით, ამჟამად ეტაპობრივად ხდება გლობალური ფონდის აქტივობების ჩანაცვლება სახელმწიფო პროგრამით, მათ შორის ტესტ სისტემების შეძენაც). ასევე შიდსის ცენტრში დაინერგა კვლევის აუცილებელი მაღალტქნოლოგიური მეთოდები: ლიქვორში HSV PCR, VZV PCR განსაზღვრა, სისხლში CMV PCR განსაზღვრა).
P.S შიდსის ცენტრის წერილი N01-18/946
</t>
  </si>
  <si>
    <r>
      <rPr>
        <b/>
        <sz val="11"/>
        <color theme="1"/>
        <rFont val="Calibri"/>
        <family val="2"/>
        <charset val="204"/>
        <scheme val="minor"/>
      </rPr>
      <t xml:space="preserve">პროგრამა ძირითადად მტკიცდება უცველი სახით. პროგრამის განხორციელების მექანიზმით </t>
    </r>
    <r>
      <rPr>
        <sz val="11"/>
        <color theme="1"/>
        <rFont val="Calibri"/>
        <family val="2"/>
        <charset val="204"/>
        <scheme val="minor"/>
      </rPr>
      <t>UNICEF-ის დახმარებით შესყიდვის სქემას ემატება  მალარიის საწინააღმდეგო მედიკამენტების სტრატეგიული მარაგის შესყიდვა (აქამდე მხოლოდ რუტინული ვაქცინის შესყიდვა ხორციელდებოდა ამ მექანიზმით)</t>
    </r>
  </si>
  <si>
    <r>
      <rPr>
        <b/>
        <sz val="11"/>
        <color theme="1"/>
        <rFont val="Calibri"/>
        <family val="2"/>
        <charset val="204"/>
        <scheme val="minor"/>
      </rPr>
      <t>(1) პროგრამის მომსახურების მოცულობით :</t>
    </r>
    <r>
      <rPr>
        <sz val="11"/>
        <color theme="1"/>
        <rFont val="Calibri"/>
        <family val="2"/>
        <charset val="204"/>
        <scheme val="minor"/>
      </rPr>
      <t xml:space="preserve">
• ხარისხის გარე კონტროლის და მონიტორინგის კომპონენტის ფარგლებში კომპონენტით გათვალისწინებული სერვისები ვრცელდება არამარტო პროგრამის მიმწოდებელ სისხლის ბანკებზე, არამედ ყველა ბანკზე რომელიც ფლობს შესაბამის ლიცენზიას და თანხმობას განაცხადებს კომპონენტში მონაწილეობაზე. 
• C ჰეპატიტზე სკრინინგით დადებითი დონორული სისხლის კონფირმაციული კვლევის უზრუნველყოფა Coreag კვლევის მეთოდით ლუგარის ბაზაზე, მათ შორის იმ ბანკებიდანაც რომლებიც არ არიან პროგრამის მიმწოდებლები
</t>
    </r>
    <r>
      <rPr>
        <b/>
        <sz val="11"/>
        <color theme="1"/>
        <rFont val="Calibri"/>
        <family val="2"/>
        <charset val="204"/>
        <scheme val="minor"/>
      </rPr>
      <t>(2) პროგრამის დაფინანსების მექანიზმში დაგეგმილია ცვლილება. პ</t>
    </r>
    <r>
      <rPr>
        <sz val="11"/>
        <color theme="1"/>
        <rFont val="Calibri"/>
        <family val="2"/>
        <charset val="204"/>
        <scheme val="minor"/>
      </rPr>
      <t>როგრამის ფარგლებში ერთეული შემთხვევის ღირებულება განსაზღვრულია 22 ლარით, საიდანაც ყოველთვიურად ბანკს ეძლევა 17 ლარი, ყოველ 3 თვეში დამატებით ეძლევა 2 ლარი იმ ბანკებს რომლებიც მიაღწევენ უანგარო დონაციათა ხვედრითი წილის 10%-იან ზრდას, ან უანგაროთა წილი მთლიან დონაციაში იქნება არანაკლებ 50%. ცვლილების პროექტით, ყოველ მომდევნო 3 თვეში დამატებით 3 ლარი აუნაზღაურდებათ იმ ბანკებს, რომელთა შესრულებულ სამუშაოში უანგაროთა წილი მთლიან დონაციაში იქნება არანაკლებ 50% და უანგარო დონაციათა შორის რეგულარული დონორების წილი იქნება არანაკლებ 30%.
(</t>
    </r>
    <r>
      <rPr>
        <b/>
        <sz val="11"/>
        <color theme="1"/>
        <rFont val="Calibri"/>
        <family val="2"/>
        <charset val="204"/>
        <scheme val="minor"/>
      </rPr>
      <t>3) პროექტით იზრდება მიმწოდებელი დაწესებულებების ვალდებულება,</t>
    </r>
    <r>
      <rPr>
        <sz val="11"/>
        <color theme="1"/>
        <rFont val="Calibri"/>
        <family val="2"/>
        <charset val="204"/>
        <scheme val="minor"/>
      </rPr>
      <t xml:space="preserve"> მათ შორის: სისხლის ბანკი ვალდებულია უზრუნველყოს სკრინინგით დადებითი დონორების წინა დონაციებიდან დამზადებული სისხლისა და სისხლის კომპონენტების ამოღება მარაგებიდან, მ.შ. სამედიცინო ქსელიდან;</t>
    </r>
  </si>
  <si>
    <r>
      <rPr>
        <b/>
        <sz val="11"/>
        <color theme="1"/>
        <rFont val="Calibri"/>
        <family val="2"/>
        <charset val="204"/>
        <scheme val="minor"/>
      </rPr>
      <t xml:space="preserve"> (1)2018 წლისათვის დაგეგმილია უპირატესად აქცენტირება სათემო სერვისების განვითარებაზე. სათემო ამბულატორიული მომსახურების ფარგლებში </t>
    </r>
    <r>
      <rPr>
        <sz val="11"/>
        <color theme="1"/>
        <rFont val="Calibri"/>
        <family val="2"/>
        <charset val="204"/>
        <scheme val="minor"/>
      </rPr>
      <t>იგეგმება პაციენტთა მომსახურება ტერიტორიული პრინციპით. პროგრამით განისაზღვრება დაწესებულებების სამოქმედო არეალები, შესაბამისი არეალიდან გამოითვალა  აქტიური პაციენტების პროგნოზული რაოდენობა, ერთეულის ფასი განისაზღვრა დაახლოებით 8 ლარით და ამ მონაცემებით გაითვალა დაწესებულებების თვის ბიუჯეტები.  აღნიშნული გათვლებით კომპონენტის ბიუჯეტი 2017 წელთან შედარებით იზრდება დაახლოებით 50%. (2) ცვლილება ეხება ასევე სტაციონარული მომსახურების კომპონენტს, იზრდება ქრონიკული საწოლდღის ღირებულება 19 ლარიდან 23 ლარამდე, ანაზღაურება განხორციელდება გლობალური ბიუჯეტის პრინციპით. აღნიშნული ცვლილებით კომპონენტის ბიუჯეტი 2017 წელთან შედარებით იზრდება დაახლოებით 11%. (3) მნიშვნელოვნად იზრდება სათემო მობილური გუნდების რაოდენობა. იანვრიდან პროგრამაში ჩაერთვება 8 გუნდი, მაისიდან დამატებით 2 გუნდი და აგვისტოდან კიდევ 1 გუნდი. ჯამში წლის ბოლოს მობილური გუნდების რაოდენობა იქნება 11. აღნიშნული გათვლებით კომპონენტის ბიუჯეტი იზრდება 541 000 ლარით (200%-ზე მეტით). (4) მცირე პროცენტული ზრდა ფიქსირდება ფსიქოსოციალური  და თავშესაფრით მომსახურების კომპონენტების ფარგლებში. (5) ამ ეტაპზე (შესაბამისი მომსახურების სტანდარტების დამტკიცებამდე) უცვლელი რჩება კრიზისული ინტერვენციის და ბავშთა მომსახურების კომპონენტი</t>
    </r>
  </si>
  <si>
    <t>„შაქრიანი დიაბეტით დაავადებულ ბავშვთა მომსახურების“ კომპონენტში გაიზარდა  ერთი მოსარგებლისათვის განკუთვნილი სამედიცინო ვაუჩერის ღირებულება (1290 ლარის ნაცვლად განისაზღვრა 1390 ლარის ოდენობით), ვაუჩერის ღირებულების ზრდა განპირობებულია სავალუტო კურსის ცვალებადობით, რაც მნიშვნელოვან გავლენას ახდენს ვაუჩერის ფარგლებში გათვალისწინებული საანალიზო-ტექნიკური საშუალებების შესყიდვაზე. შესაბამისად, პაციენტთათვის სერვისის შეუფერხებლად მიწოდების მიზნით, მიზანშეწონილად ჩაითვალა, ვაუჩერის ღირებულების ზრდა.  1150 ბავშვზე არის გათვლილი 2018 წელს, შედარებისთვის, 2017 წელს იყო -950 ბავშვზე.</t>
  </si>
  <si>
    <t>პროგრამა მტკიცდება უცვლელი სახით; ბიუჯეტი იზრდება ვინაიდან 2017 წელს გათვლილი იყო 6 თვზე, 2018 - სრული წელი.</t>
  </si>
  <si>
    <t>პროგრამა ძირითადად მტკიცდება უცვლელი სახით. ცენტრის განსახორციელებელ აქტივობებს ემატება საინფორმაციო რეგისტრების და ელექტრონული მოდულების განვითარება (ბიუჯეტი 36 000 ლარი). კიბოს სკრინიგის ხარჯზე არის ეკონომია ვინაიდან ვერ მოხერხდა მოცვის გაზრდა.</t>
  </si>
  <si>
    <r>
      <rPr>
        <b/>
        <sz val="11"/>
        <color theme="1"/>
        <rFont val="Calibri"/>
        <family val="2"/>
        <charset val="204"/>
        <scheme val="minor"/>
      </rPr>
      <t xml:space="preserve">პროგრამის მომსახურების მოცულობას </t>
    </r>
    <r>
      <rPr>
        <sz val="11"/>
        <color theme="1"/>
        <rFont val="Calibri"/>
        <family val="2"/>
        <charset val="204"/>
        <scheme val="minor"/>
      </rPr>
      <t xml:space="preserve">ემატება ცივი ჯაჭვის მოწყობილობა/ინვენტარისა და მონტაჟის შესყიდვა. </t>
    </r>
    <r>
      <rPr>
        <b/>
        <sz val="11"/>
        <color theme="1"/>
        <rFont val="Calibri"/>
        <family val="2"/>
        <charset val="204"/>
        <scheme val="minor"/>
      </rPr>
      <t>პროგრამის განხორციელების მექანიზმით</t>
    </r>
    <r>
      <rPr>
        <sz val="11"/>
        <color theme="1"/>
        <rFont val="Calibri"/>
        <family val="2"/>
        <charset val="204"/>
        <scheme val="minor"/>
      </rPr>
      <t xml:space="preserve"> UNICEF-ის დახმარებით შესყიდვის სქემას ემატება ანტირაბიული ვაქცინის, ცივი ჯაჭვის მოწყობილობა/ინვენტარის,(აქამდე მხოლოდ რუტინული ვაქცინის შესყიდვა ხორციელდებოდა ამ მექანიზმით).                                                                                                                                             </t>
    </r>
    <r>
      <rPr>
        <b/>
        <sz val="11"/>
        <color theme="1"/>
        <rFont val="Calibri"/>
        <family val="2"/>
        <charset val="204"/>
        <scheme val="minor"/>
      </rPr>
      <t>ბოლო 4 წლის</t>
    </r>
    <r>
      <rPr>
        <sz val="11"/>
        <color theme="1"/>
        <rFont val="Calibri"/>
        <family val="2"/>
        <charset val="204"/>
        <scheme val="minor"/>
      </rPr>
      <t xml:space="preserve"> განმავლობაში </t>
    </r>
    <r>
      <rPr>
        <b/>
        <sz val="11"/>
        <color theme="1"/>
        <rFont val="Calibri"/>
        <family val="2"/>
        <charset val="204"/>
        <scheme val="minor"/>
      </rPr>
      <t>იმუნიზაციის ბიუჯეტი გაიზარდა  7-  ჯერ,</t>
    </r>
    <r>
      <rPr>
        <sz val="11"/>
        <color theme="1"/>
        <rFont val="Calibri"/>
        <family val="2"/>
        <charset val="204"/>
        <scheme val="minor"/>
      </rPr>
      <t xml:space="preserve"> ეტაპობრივად ამ ხნის განმავლობაში სრულად გადმოვიტანეთ გავის მხარდაჭერით შესყიდული ვაქცინების უზრუნველყოფა. </t>
    </r>
  </si>
  <si>
    <t>პროგრამა მტკიცდება უცვლელი სახით; ხარჯვა ნაკლები იყო ვინაიდან ვერ მოხდა ექსპერტული სერვისის შსყიდვა.</t>
  </si>
  <si>
    <r>
      <rPr>
        <b/>
        <sz val="11"/>
        <color theme="1"/>
        <rFont val="Calibri"/>
        <family val="2"/>
        <charset val="204"/>
        <scheme val="minor"/>
      </rPr>
      <t xml:space="preserve">(1)  ანტენატალური მომსახურების მოცულობა იცვლება </t>
    </r>
    <r>
      <rPr>
        <sz val="11"/>
        <color theme="1"/>
        <rFont val="Calibri"/>
        <family val="2"/>
        <charset val="204"/>
        <scheme val="minor"/>
      </rPr>
      <t xml:space="preserve">2018 წლის 1 თებერვლიდან დარეგისტრირებული ორსულებისათვის. კერძოდ, 4 ვიზიტის ნაცვლად, პროგრამით გათვალისწინებულია 8 ვიზიტის უზრუნველყოფა. დაემატა არა მარტო საკონსულტაციო ვიზიტები, ასევე ლაბორატორიული კვლევების მოცულობა ( დაემატა შარდში პროტეინურიის განსაზღვრა თითქმის ყველა ვიზიტზე, გესტაციურ დიაბეტზე სკრინინგი, შარდის ბაქტერიოლოგიური ტესტირება, რკინა-დეფიციტური ანემიის სკრინინგი). ანტენატალური ვაუჩერის ღირებულება 57,5 ლარიდან იზრდება 180 ლარამდე.                                                                     </t>
    </r>
    <r>
      <rPr>
        <b/>
        <sz val="11"/>
        <color theme="1"/>
        <rFont val="Calibri"/>
        <family val="2"/>
        <charset val="204"/>
        <scheme val="minor"/>
      </rPr>
      <t>(2) ცვლილება ეხება სერვისის მიმწოდებლად დარეგისტრირების პირობებს.</t>
    </r>
    <r>
      <rPr>
        <sz val="11"/>
        <color theme="1"/>
        <rFont val="Calibri"/>
        <family val="2"/>
        <charset val="204"/>
        <scheme val="minor"/>
      </rPr>
      <t xml:space="preserve"> კერძოდ:
ამ პროგრამის მიზნებისთვის, თვითმმართველ ქალაქებში - ქ. თბილისში, ქ. ქუთაისსა და ქ. ბათუმში, „ა“ქვეპუნქტით გათვალისწინებული მომსახურების მიმწოდებელია:
ა) სამედიცინო საქმიანობის მიმწოდებელი პირი/დაწესებულება, რომელიც უზრუნველყოფს როგორც ანტენატალური, ასევე, სამეანო სერვისების მიწოდებას;
ბ) მხოლოდ ანტენატალური სერვისის მიმწოდებელი ის დაწესებულება, რომლის მიერ საანგარიშგებო წლის წინა წლის განმავლობაში გატარებული ორსულთა საერთო რაოდენობა &gt;300-ზე.     
</t>
    </r>
    <r>
      <rPr>
        <b/>
        <sz val="11"/>
        <color theme="1"/>
        <rFont val="Calibri"/>
        <family val="2"/>
        <charset val="204"/>
        <scheme val="minor"/>
      </rPr>
      <t>(3) ბენეფიცირებისთვის იზღუდება ანტენატალური სერვისების მიმწოდებელი დაწესებულების შეცვლა,</t>
    </r>
    <r>
      <rPr>
        <sz val="11"/>
        <color theme="1"/>
        <rFont val="Calibri"/>
        <family val="2"/>
        <charset val="204"/>
        <scheme val="minor"/>
      </rPr>
      <t xml:space="preserve"> გარდა გეოგრაფიული ხელმისაწვდომობის (საცხოვრებელი/სამუშაო ადგილის ცვლილება) და ჯანმრთელობის მდგომარეობით გამოწვეული გამონაკლისებისა (დადასტურებული დოკუმენტით - ფორმა NIV-100/ა). ამასთან, მშობიარობა/საკეისრო კვეთის სერვისის მისაღებად ორსულს აქვს დაწესებულების თავისუფალი არჩევანის შესაძლებლობა.
</t>
    </r>
    <r>
      <rPr>
        <b/>
        <sz val="11"/>
        <color theme="1"/>
        <rFont val="Calibri"/>
        <family val="2"/>
        <charset val="204"/>
        <scheme val="minor"/>
      </rPr>
      <t>(4) მიმწოდებელი დაწესებულებებისთვის სავალდებულო ხდება</t>
    </r>
    <r>
      <rPr>
        <sz val="11"/>
        <color theme="1"/>
        <rFont val="Calibri"/>
        <family val="2"/>
        <charset val="204"/>
        <scheme val="minor"/>
      </rPr>
      <t xml:space="preserve"> ინფორმაციის წარმოდგენა თანდართული დანართის ,,ანტენატალური მოვლის ინდიკატორები“ შესაბამისად რაც ხელს შეუწყობს ანტენატალური მომმსახურების ხარისხზე ზედამხედეველობის გაუმჯობესებას.
</t>
    </r>
  </si>
  <si>
    <t xml:space="preserve">გლობალური ფონდის მიერ დაფინანსებული ჩანაცვლებითი თერაპიის კომპონენტის დაფინანსება სრულად აიღო სახელმწიფომ, მოვსენით თანაგადახდა, დაემატა ფსიქო-სოციალური რეაბილიტაცია 3 დაწესებულებაში, პენიტენციალური სისტემის 2 დაწესებულებაში დაიწყო დეტოქს თერაპია; მოიმატა ბენეფიციართა რიცხვმა 3,400 დან ( 2016 წლის ბოლოს) 6,000 მდე.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</si>
</sst>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
  </numFmts>
  <fonts count="8" x14ac:knownFonts="1">
    <font>
      <sz val="11"/>
      <color theme="1"/>
      <name val="Calibri"/>
      <family val="2"/>
      <scheme val="minor"/>
    </font>
    <font>
      <b/>
      <sz val="11"/>
      <color theme="1"/>
      <name val="Calibri"/>
      <family val="2"/>
      <charset val="204"/>
      <scheme val="minor"/>
    </font>
    <font>
      <b/>
      <sz val="11"/>
      <color theme="3"/>
      <name val="Calibri"/>
      <family val="2"/>
      <charset val="204"/>
      <scheme val="minor"/>
    </font>
    <font>
      <b/>
      <sz val="9"/>
      <color indexed="81"/>
      <name val="Tahoma"/>
      <family val="2"/>
    </font>
    <font>
      <sz val="9"/>
      <color indexed="81"/>
      <name val="Tahoma"/>
      <family val="2"/>
    </font>
    <font>
      <sz val="11"/>
      <color theme="3" tint="-0.249977111117893"/>
      <name val="Calibri"/>
      <family val="2"/>
      <charset val="204"/>
      <scheme val="minor"/>
    </font>
    <font>
      <sz val="11"/>
      <color theme="1"/>
      <name val="Calibri"/>
      <family val="2"/>
      <charset val="204"/>
      <scheme val="minor"/>
    </font>
    <font>
      <b/>
      <sz val="11"/>
      <color rgb="FFFF0000"/>
      <name val="Calibri"/>
      <family val="2"/>
      <charset val="204"/>
      <scheme val="minor"/>
    </font>
  </fonts>
  <fills count="4">
    <fill>
      <patternFill patternType="none"/>
    </fill>
    <fill>
      <patternFill patternType="gray125"/>
    </fill>
    <fill>
      <gradientFill degree="90">
        <stop position="0">
          <color theme="0"/>
        </stop>
        <stop position="1">
          <color theme="6" tint="0.59999389629810485"/>
        </stop>
      </gradient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3" tint="-0.499984740745262"/>
      </left>
      <right style="thin">
        <color theme="3" tint="-0.499984740745262"/>
      </right>
      <top style="double">
        <color theme="3" tint="-0.24994659260841701"/>
      </top>
      <bottom/>
      <diagonal/>
    </border>
    <border>
      <left style="thin">
        <color indexed="64"/>
      </left>
      <right/>
      <top style="thin">
        <color indexed="64"/>
      </top>
      <bottom style="thin">
        <color indexed="64"/>
      </bottom>
      <diagonal/>
    </border>
    <border>
      <left style="medium">
        <color indexed="64"/>
      </left>
      <right style="double">
        <color indexed="64"/>
      </right>
      <top style="double">
        <color theme="3" tint="-0.24994659260841701"/>
      </top>
      <bottom style="double">
        <color theme="3" tint="-0.24994659260841701"/>
      </bottom>
      <diagonal/>
    </border>
    <border>
      <left style="thin">
        <color indexed="64"/>
      </left>
      <right style="double">
        <color indexed="64"/>
      </right>
      <top/>
      <bottom style="double">
        <color indexed="64"/>
      </bottom>
      <diagonal/>
    </border>
    <border>
      <left/>
      <right style="double">
        <color indexed="64"/>
      </right>
      <top style="double">
        <color theme="3" tint="-0.24994659260841701"/>
      </top>
      <bottom style="double">
        <color theme="3" tint="-0.24994659260841701"/>
      </bottom>
      <diagonal/>
    </border>
    <border>
      <left/>
      <right style="double">
        <color indexed="64"/>
      </right>
      <top style="double">
        <color theme="3" tint="-0.24994659260841701"/>
      </top>
      <bottom/>
      <diagonal/>
    </border>
    <border>
      <left style="medium">
        <color indexed="64"/>
      </left>
      <right style="double">
        <color indexed="64"/>
      </right>
      <top/>
      <bottom style="double">
        <color theme="3" tint="-0.24994659260841701"/>
      </bottom>
      <diagonal/>
    </border>
    <border>
      <left style="medium">
        <color indexed="64"/>
      </left>
      <right style="double">
        <color indexed="64"/>
      </right>
      <top style="double">
        <color theme="3" tint="-0.24994659260841701"/>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diagonal/>
    </border>
    <border>
      <left/>
      <right style="double">
        <color indexed="64"/>
      </right>
      <top/>
      <bottom style="double">
        <color theme="3" tint="-0.24994659260841701"/>
      </bottom>
      <diagonal/>
    </border>
    <border>
      <left style="thin">
        <color indexed="64"/>
      </left>
      <right/>
      <top/>
      <bottom style="thin">
        <color indexed="64"/>
      </bottom>
      <diagonal/>
    </border>
    <border>
      <left/>
      <right/>
      <top style="double">
        <color theme="3" tint="-0.24994659260841701"/>
      </top>
      <bottom style="double">
        <color theme="3" tint="-0.24994659260841701"/>
      </bottom>
      <diagonal/>
    </border>
    <border>
      <left/>
      <right/>
      <top/>
      <bottom style="double">
        <color theme="3" tint="-0.24994659260841701"/>
      </bottom>
      <diagonal/>
    </border>
    <border>
      <left/>
      <right/>
      <top style="double">
        <color theme="3" tint="-0.24994659260841701"/>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2" fontId="5" fillId="0" borderId="1" xfId="0" applyNumberFormat="1" applyFont="1" applyBorder="1" applyAlignment="1">
      <alignment horizontal="center" vertical="center"/>
    </xf>
    <xf numFmtId="0" fontId="5" fillId="0" borderId="0" xfId="0" applyFont="1"/>
    <xf numFmtId="2" fontId="5" fillId="0" borderId="18" xfId="0" applyNumberFormat="1" applyFont="1" applyBorder="1" applyAlignment="1">
      <alignment horizontal="center"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0" borderId="0" xfId="0" applyFont="1"/>
    <xf numFmtId="165" fontId="1" fillId="2" borderId="1" xfId="0" applyNumberFormat="1" applyFont="1" applyFill="1" applyBorder="1" applyAlignment="1">
      <alignment horizontal="center" vertical="center" wrapText="1"/>
    </xf>
    <xf numFmtId="165" fontId="2" fillId="3" borderId="13" xfId="0" applyNumberFormat="1" applyFont="1" applyFill="1" applyBorder="1" applyAlignment="1">
      <alignment horizontal="center" vertical="center" wrapText="1"/>
    </xf>
    <xf numFmtId="165" fontId="2" fillId="3" borderId="16" xfId="0" applyNumberFormat="1" applyFont="1" applyFill="1" applyBorder="1" applyAlignment="1">
      <alignment horizontal="center" vertical="center" wrapText="1"/>
    </xf>
    <xf numFmtId="165" fontId="2" fillId="3" borderId="18" xfId="0" applyNumberFormat="1" applyFont="1" applyFill="1" applyBorder="1" applyAlignment="1">
      <alignment horizontal="center" vertical="center" wrapText="1"/>
    </xf>
    <xf numFmtId="165" fontId="2" fillId="3" borderId="7" xfId="0" applyNumberFormat="1" applyFont="1" applyFill="1" applyBorder="1" applyAlignment="1">
      <alignment horizontal="center" vertical="center" wrapText="1"/>
    </xf>
    <xf numFmtId="165" fontId="2" fillId="3" borderId="15"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5" fontId="2" fillId="3" borderId="8" xfId="0" applyNumberFormat="1" applyFont="1" applyFill="1" applyBorder="1" applyAlignment="1">
      <alignment horizontal="center" vertical="center" wrapText="1"/>
    </xf>
    <xf numFmtId="165" fontId="2" fillId="3" borderId="17" xfId="0" applyNumberFormat="1"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165" fontId="6" fillId="0" borderId="0" xfId="0" applyNumberFormat="1" applyFont="1"/>
    <xf numFmtId="165" fontId="2" fillId="3" borderId="0" xfId="0"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165" fontId="2" fillId="3" borderId="4" xfId="0" applyNumberFormat="1" applyFont="1" applyFill="1" applyBorder="1" applyAlignment="1">
      <alignment horizontal="center" vertical="center" wrapText="1"/>
    </xf>
    <xf numFmtId="165" fontId="2" fillId="3" borderId="3" xfId="0" applyNumberFormat="1" applyFont="1" applyFill="1" applyBorder="1" applyAlignment="1">
      <alignment horizontal="center" vertical="center" wrapText="1"/>
    </xf>
    <xf numFmtId="165" fontId="2" fillId="3" borderId="14" xfId="0" applyNumberFormat="1" applyFont="1" applyFill="1" applyBorder="1" applyAlignment="1">
      <alignment horizontal="center" vertical="center" wrapText="1"/>
    </xf>
    <xf numFmtId="165" fontId="7" fillId="3" borderId="14"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1" xfId="0" applyFont="1" applyBorder="1"/>
    <xf numFmtId="0" fontId="6" fillId="0" borderId="1" xfId="0" applyFont="1" applyBorder="1" applyAlignment="1">
      <alignment horizontal="left" vertical="center" wrapText="1"/>
    </xf>
    <xf numFmtId="0" fontId="6" fillId="0" borderId="1" xfId="0" applyFont="1" applyBorder="1" applyAlignment="1">
      <alignment wrapText="1"/>
    </xf>
    <xf numFmtId="165" fontId="6" fillId="0" borderId="1" xfId="0" applyNumberFormat="1" applyFont="1" applyBorder="1"/>
    <xf numFmtId="0" fontId="6" fillId="0" borderId="1" xfId="0" applyFont="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1"/>
  <sheetViews>
    <sheetView tabSelected="1" topLeftCell="C18" workbookViewId="0">
      <selection activeCell="G21" sqref="G21"/>
    </sheetView>
  </sheetViews>
  <sheetFormatPr defaultRowHeight="15" x14ac:dyDescent="0.25"/>
  <cols>
    <col min="1" max="1" width="16.140625" style="15" bestFit="1" customWidth="1"/>
    <col min="2" max="2" width="22.85546875" style="35" customWidth="1"/>
    <col min="3" max="3" width="15.140625" style="15" customWidth="1"/>
    <col min="4" max="4" width="16.5703125" style="15" customWidth="1"/>
    <col min="5" max="5" width="16.140625" style="15" customWidth="1"/>
    <col min="6" max="6" width="13.5703125" style="9" customWidth="1"/>
    <col min="7" max="7" width="107.5703125" style="15" customWidth="1"/>
    <col min="8" max="16384" width="9.140625" style="15"/>
  </cols>
  <sheetData>
    <row r="1" spans="1:7" ht="45" x14ac:dyDescent="0.25">
      <c r="A1" s="11" t="s">
        <v>0</v>
      </c>
      <c r="B1" s="12" t="s">
        <v>1</v>
      </c>
      <c r="C1" s="13">
        <v>2018</v>
      </c>
      <c r="D1" s="14" t="s">
        <v>72</v>
      </c>
      <c r="E1" s="14" t="s">
        <v>73</v>
      </c>
      <c r="F1" s="14" t="s">
        <v>74</v>
      </c>
      <c r="G1" s="36"/>
    </row>
    <row r="2" spans="1:7" ht="31.5" customHeight="1" x14ac:dyDescent="0.25">
      <c r="A2" s="1">
        <v>3503</v>
      </c>
      <c r="B2" s="1" t="s">
        <v>66</v>
      </c>
      <c r="C2" s="16">
        <f>C3+C4+C5+C6+C7+C8+C9+C10+C14+C18+C21+C22+C23+C26+C27+C28+C29+C30+C31+C32+C35+C36+C37+C38+C39</f>
        <v>983570000</v>
      </c>
      <c r="D2" s="16">
        <f>D3+D4+D5+D6+D7+D8+D9+D10+D14+D18+D21+D22+D23+D26+D27+D28+D29+D30+D31+D32+D35+D36+D37+D38+D39</f>
        <v>897814000</v>
      </c>
      <c r="E2" s="16">
        <f>E3+E4+E5+E6+E7+E8+E9+E10+E14+E18+E21+E22+E23+E26+E27+E28+E29+E30+E31+E32+E35+E36+E37+E38+E39</f>
        <v>934665212</v>
      </c>
      <c r="F2" s="16">
        <f>(C2-E2)/E2*100</f>
        <v>5.2323321090931971</v>
      </c>
      <c r="G2" s="36"/>
    </row>
    <row r="3" spans="1:7" ht="66" customHeight="1" thickBot="1" x14ac:dyDescent="0.3">
      <c r="A3" s="5" t="s">
        <v>67</v>
      </c>
      <c r="B3" s="17" t="s">
        <v>68</v>
      </c>
      <c r="C3" s="17">
        <v>704000000</v>
      </c>
      <c r="D3" s="18">
        <v>660000000</v>
      </c>
      <c r="E3" s="19">
        <v>699822600</v>
      </c>
      <c r="F3" s="10">
        <f>(C3-E3)/E3*100</f>
        <v>0.59692270584002283</v>
      </c>
      <c r="G3" s="36"/>
    </row>
    <row r="4" spans="1:7" ht="78.75" customHeight="1" thickTop="1" thickBot="1" x14ac:dyDescent="0.3">
      <c r="A4" s="5" t="s">
        <v>2</v>
      </c>
      <c r="B4" s="20" t="s">
        <v>3</v>
      </c>
      <c r="C4" s="20">
        <v>1900000</v>
      </c>
      <c r="D4" s="21">
        <v>1900000</v>
      </c>
      <c r="E4" s="22">
        <v>1499222</v>
      </c>
      <c r="F4" s="8">
        <f t="shared" ref="F4:F39" si="0">(C4-E4)/E4*100</f>
        <v>26.732398537374717</v>
      </c>
      <c r="G4" s="37" t="s">
        <v>84</v>
      </c>
    </row>
    <row r="5" spans="1:7" ht="131.25" customHeight="1" thickTop="1" thickBot="1" x14ac:dyDescent="0.3">
      <c r="A5" s="5" t="s">
        <v>5</v>
      </c>
      <c r="B5" s="20" t="s">
        <v>4</v>
      </c>
      <c r="C5" s="20">
        <v>22400000</v>
      </c>
      <c r="D5" s="21">
        <v>16253000</v>
      </c>
      <c r="E5" s="22">
        <v>17850005</v>
      </c>
      <c r="F5" s="8">
        <f t="shared" si="0"/>
        <v>25.490160927125793</v>
      </c>
      <c r="G5" s="37" t="s">
        <v>85</v>
      </c>
    </row>
    <row r="6" spans="1:7" ht="81" customHeight="1" thickTop="1" thickBot="1" x14ac:dyDescent="0.3">
      <c r="A6" s="5" t="s">
        <v>6</v>
      </c>
      <c r="B6" s="20" t="s">
        <v>7</v>
      </c>
      <c r="C6" s="20">
        <v>1700000</v>
      </c>
      <c r="D6" s="21">
        <v>1779000</v>
      </c>
      <c r="E6" s="22">
        <v>1567000</v>
      </c>
      <c r="F6" s="8">
        <f t="shared" si="0"/>
        <v>8.4875558391831536</v>
      </c>
      <c r="G6" s="37" t="s">
        <v>79</v>
      </c>
    </row>
    <row r="7" spans="1:7" ht="301.5" thickTop="1" thickBot="1" x14ac:dyDescent="0.3">
      <c r="A7" s="5" t="s">
        <v>8</v>
      </c>
      <c r="B7" s="20" t="s">
        <v>9</v>
      </c>
      <c r="C7" s="20">
        <v>1800000</v>
      </c>
      <c r="D7" s="21">
        <v>1700000</v>
      </c>
      <c r="E7" s="22">
        <v>1700000</v>
      </c>
      <c r="F7" s="8">
        <f t="shared" si="0"/>
        <v>5.8823529411764701</v>
      </c>
      <c r="G7" s="37" t="s">
        <v>80</v>
      </c>
    </row>
    <row r="8" spans="1:7" ht="46.5" thickTop="1" thickBot="1" x14ac:dyDescent="0.3">
      <c r="A8" s="5" t="s">
        <v>10</v>
      </c>
      <c r="B8" s="23" t="s">
        <v>11</v>
      </c>
      <c r="C8" s="20">
        <v>260000</v>
      </c>
      <c r="D8" s="24">
        <v>270000</v>
      </c>
      <c r="E8" s="22">
        <v>185000</v>
      </c>
      <c r="F8" s="8">
        <f t="shared" si="0"/>
        <v>40.54054054054054</v>
      </c>
      <c r="G8" s="37" t="s">
        <v>86</v>
      </c>
    </row>
    <row r="9" spans="1:7" ht="46.5" thickTop="1" thickBot="1" x14ac:dyDescent="0.3">
      <c r="A9" s="3" t="s">
        <v>12</v>
      </c>
      <c r="B9" s="20" t="s">
        <v>13</v>
      </c>
      <c r="C9" s="20">
        <v>10500000</v>
      </c>
      <c r="D9" s="24">
        <v>9000000</v>
      </c>
      <c r="E9" s="25">
        <v>11243000</v>
      </c>
      <c r="F9" s="8">
        <f t="shared" si="0"/>
        <v>-6.6085564351151831</v>
      </c>
      <c r="G9" s="37" t="s">
        <v>75</v>
      </c>
    </row>
    <row r="10" spans="1:7" ht="25.5" customHeight="1" thickTop="1" thickBot="1" x14ac:dyDescent="0.3">
      <c r="A10" s="4" t="s">
        <v>14</v>
      </c>
      <c r="B10" s="20" t="s">
        <v>15</v>
      </c>
      <c r="C10" s="21">
        <f>C11+C12+C13</f>
        <v>15580000</v>
      </c>
      <c r="D10" s="22">
        <f>D11+D12+D13</f>
        <v>15400000</v>
      </c>
      <c r="E10" s="22">
        <f>E11+E12+E13</f>
        <v>12846300</v>
      </c>
      <c r="F10" s="8">
        <f t="shared" si="0"/>
        <v>21.280057292761338</v>
      </c>
      <c r="G10" s="43" t="s">
        <v>76</v>
      </c>
    </row>
    <row r="11" spans="1:7" ht="31.5" thickTop="1" thickBot="1" x14ac:dyDescent="0.3">
      <c r="A11" s="4" t="s">
        <v>49</v>
      </c>
      <c r="B11" s="20" t="s">
        <v>15</v>
      </c>
      <c r="C11" s="21">
        <v>12290000</v>
      </c>
      <c r="D11" s="22">
        <v>12637000</v>
      </c>
      <c r="E11" s="22">
        <v>10903300</v>
      </c>
      <c r="F11" s="8">
        <f t="shared" si="0"/>
        <v>12.718167894123797</v>
      </c>
      <c r="G11" s="43"/>
    </row>
    <row r="12" spans="1:7" ht="151.5" thickTop="1" thickBot="1" x14ac:dyDescent="0.3">
      <c r="A12" s="4" t="s">
        <v>50</v>
      </c>
      <c r="B12" s="20" t="s">
        <v>51</v>
      </c>
      <c r="C12" s="21">
        <v>1423000</v>
      </c>
      <c r="D12" s="22">
        <v>1366000</v>
      </c>
      <c r="E12" s="22">
        <v>1102000</v>
      </c>
      <c r="F12" s="8">
        <f t="shared" si="0"/>
        <v>29.128856624319422</v>
      </c>
      <c r="G12" s="43"/>
    </row>
    <row r="13" spans="1:7" ht="121.5" thickTop="1" thickBot="1" x14ac:dyDescent="0.3">
      <c r="A13" s="4" t="s">
        <v>52</v>
      </c>
      <c r="B13" s="20" t="s">
        <v>53</v>
      </c>
      <c r="C13" s="21">
        <v>1867000</v>
      </c>
      <c r="D13" s="22">
        <v>1397000</v>
      </c>
      <c r="E13" s="22">
        <v>841000</v>
      </c>
      <c r="F13" s="8">
        <f t="shared" si="0"/>
        <v>121.99762187871582</v>
      </c>
      <c r="G13" s="43"/>
    </row>
    <row r="14" spans="1:7" ht="17.25" customHeight="1" thickTop="1" thickBot="1" x14ac:dyDescent="0.3">
      <c r="A14" s="6" t="s">
        <v>16</v>
      </c>
      <c r="B14" s="20" t="s">
        <v>17</v>
      </c>
      <c r="C14" s="21">
        <f>C15+C16+C17</f>
        <v>10030000</v>
      </c>
      <c r="D14" s="22">
        <f>D15+D16+D17</f>
        <v>8600000</v>
      </c>
      <c r="E14" s="22">
        <f>E15+E16+E17</f>
        <v>7362000</v>
      </c>
      <c r="F14" s="8">
        <f t="shared" si="0"/>
        <v>36.240152132572675</v>
      </c>
      <c r="G14" s="43" t="s">
        <v>78</v>
      </c>
    </row>
    <row r="15" spans="1:7" ht="31.5" thickTop="1" thickBot="1" x14ac:dyDescent="0.3">
      <c r="A15" s="6" t="s">
        <v>54</v>
      </c>
      <c r="B15" s="20" t="s">
        <v>17</v>
      </c>
      <c r="C15" s="21">
        <v>6000000</v>
      </c>
      <c r="D15" s="22">
        <v>5400000</v>
      </c>
      <c r="E15" s="22">
        <v>4894000</v>
      </c>
      <c r="F15" s="8">
        <f t="shared" si="0"/>
        <v>22.599100939926441</v>
      </c>
      <c r="G15" s="43"/>
    </row>
    <row r="16" spans="1:7" ht="166.5" thickTop="1" thickBot="1" x14ac:dyDescent="0.3">
      <c r="A16" s="6" t="s">
        <v>55</v>
      </c>
      <c r="B16" s="20" t="s">
        <v>56</v>
      </c>
      <c r="C16" s="21">
        <v>2075000</v>
      </c>
      <c r="D16" s="22">
        <v>1200000</v>
      </c>
      <c r="E16" s="22">
        <v>818000</v>
      </c>
      <c r="F16" s="8">
        <f t="shared" si="0"/>
        <v>153.66748166259168</v>
      </c>
      <c r="G16" s="43"/>
    </row>
    <row r="17" spans="1:7" ht="256.5" thickTop="1" thickBot="1" x14ac:dyDescent="0.3">
      <c r="A17" s="7" t="s">
        <v>57</v>
      </c>
      <c r="B17" s="20" t="s">
        <v>58</v>
      </c>
      <c r="C17" s="21">
        <v>1955000</v>
      </c>
      <c r="D17" s="22">
        <v>2000000</v>
      </c>
      <c r="E17" s="22">
        <v>1650000</v>
      </c>
      <c r="F17" s="8">
        <f t="shared" si="0"/>
        <v>18.484848484848484</v>
      </c>
      <c r="G17" s="43"/>
    </row>
    <row r="18" spans="1:7" ht="81.75" customHeight="1" thickTop="1" thickBot="1" x14ac:dyDescent="0.3">
      <c r="A18" s="7" t="s">
        <v>18</v>
      </c>
      <c r="B18" s="20" t="s">
        <v>19</v>
      </c>
      <c r="C18" s="21">
        <f>C19+C20</f>
        <v>8000000</v>
      </c>
      <c r="D18" s="22">
        <f>D19+D20</f>
        <v>7000000</v>
      </c>
      <c r="E18" s="22">
        <f>E19+E20</f>
        <v>4439285</v>
      </c>
      <c r="F18" s="8">
        <f t="shared" si="0"/>
        <v>80.209200355462656</v>
      </c>
      <c r="G18" s="43" t="s">
        <v>87</v>
      </c>
    </row>
    <row r="19" spans="1:7" ht="58.5" customHeight="1" thickTop="1" thickBot="1" x14ac:dyDescent="0.3">
      <c r="A19" s="26" t="s">
        <v>46</v>
      </c>
      <c r="B19" s="20" t="s">
        <v>19</v>
      </c>
      <c r="C19" s="21">
        <v>7526000</v>
      </c>
      <c r="D19" s="22">
        <v>6526000</v>
      </c>
      <c r="E19" s="22">
        <v>3957900</v>
      </c>
      <c r="F19" s="8">
        <f t="shared" si="0"/>
        <v>90.15134288385255</v>
      </c>
      <c r="G19" s="43"/>
    </row>
    <row r="20" spans="1:7" ht="175.5" customHeight="1" thickTop="1" thickBot="1" x14ac:dyDescent="0.3">
      <c r="A20" s="26" t="s">
        <v>47</v>
      </c>
      <c r="B20" s="20" t="s">
        <v>48</v>
      </c>
      <c r="C20" s="21">
        <v>474000</v>
      </c>
      <c r="D20" s="22">
        <v>474000</v>
      </c>
      <c r="E20" s="22">
        <v>481385</v>
      </c>
      <c r="F20" s="8">
        <f t="shared" si="0"/>
        <v>-1.5341151053730382</v>
      </c>
      <c r="G20" s="43"/>
    </row>
    <row r="21" spans="1:7" ht="102" customHeight="1" thickTop="1" thickBot="1" x14ac:dyDescent="0.3">
      <c r="A21" s="2" t="s">
        <v>20</v>
      </c>
      <c r="B21" s="20" t="s">
        <v>21</v>
      </c>
      <c r="C21" s="21">
        <v>9200000</v>
      </c>
      <c r="D21" s="22">
        <v>7000000</v>
      </c>
      <c r="E21" s="22">
        <v>5278000</v>
      </c>
      <c r="F21" s="8">
        <f t="shared" si="0"/>
        <v>74.308450170519137</v>
      </c>
      <c r="G21" s="38" t="s">
        <v>88</v>
      </c>
    </row>
    <row r="22" spans="1:7" ht="56.25" customHeight="1" thickTop="1" thickBot="1" x14ac:dyDescent="0.3">
      <c r="A22" s="2" t="s">
        <v>22</v>
      </c>
      <c r="B22" s="20" t="s">
        <v>23</v>
      </c>
      <c r="C22" s="21">
        <v>1100000</v>
      </c>
      <c r="D22" s="22">
        <v>200000</v>
      </c>
      <c r="E22" s="22">
        <v>200000</v>
      </c>
      <c r="F22" s="8">
        <f t="shared" si="0"/>
        <v>450</v>
      </c>
      <c r="G22" s="38" t="s">
        <v>77</v>
      </c>
    </row>
    <row r="23" spans="1:7" ht="31.5" thickTop="1" thickBot="1" x14ac:dyDescent="0.3">
      <c r="A23" s="2" t="s">
        <v>24</v>
      </c>
      <c r="B23" s="27" t="s">
        <v>25</v>
      </c>
      <c r="C23" s="21">
        <f>C24+C25</f>
        <v>16000000</v>
      </c>
      <c r="D23" s="22">
        <f>D24+D25</f>
        <v>15000000</v>
      </c>
      <c r="E23" s="22">
        <f>E24+E25</f>
        <v>9725660</v>
      </c>
      <c r="F23" s="8">
        <f t="shared" si="0"/>
        <v>64.513256683865166</v>
      </c>
      <c r="G23" s="36"/>
    </row>
    <row r="24" spans="1:7" ht="31.5" thickTop="1" thickBot="1" x14ac:dyDescent="0.3">
      <c r="A24" s="2" t="s">
        <v>59</v>
      </c>
      <c r="B24" s="27" t="s">
        <v>25</v>
      </c>
      <c r="C24" s="24">
        <v>15400000</v>
      </c>
      <c r="D24" s="22">
        <v>14450000</v>
      </c>
      <c r="E24" s="22">
        <v>9100140</v>
      </c>
      <c r="F24" s="8">
        <f t="shared" si="0"/>
        <v>69.228165720527386</v>
      </c>
      <c r="G24" s="36"/>
    </row>
    <row r="25" spans="1:7" ht="151.5" thickTop="1" thickBot="1" x14ac:dyDescent="0.3">
      <c r="A25" s="2" t="s">
        <v>60</v>
      </c>
      <c r="B25" s="27" t="s">
        <v>61</v>
      </c>
      <c r="C25" s="24">
        <v>600000</v>
      </c>
      <c r="D25" s="22">
        <v>550000</v>
      </c>
      <c r="E25" s="22">
        <v>625520</v>
      </c>
      <c r="F25" s="8">
        <f t="shared" si="0"/>
        <v>-4.0798056017393529</v>
      </c>
      <c r="G25" s="39"/>
    </row>
    <row r="26" spans="1:7" ht="248.25" customHeight="1" thickTop="1" thickBot="1" x14ac:dyDescent="0.3">
      <c r="A26" s="2" t="s">
        <v>26</v>
      </c>
      <c r="B26" s="27" t="s">
        <v>27</v>
      </c>
      <c r="C26" s="23">
        <v>21000000</v>
      </c>
      <c r="D26" s="29">
        <v>16000000</v>
      </c>
      <c r="E26" s="22">
        <v>15815060</v>
      </c>
      <c r="F26" s="8">
        <f t="shared" si="0"/>
        <v>32.784826614631882</v>
      </c>
      <c r="G26" s="40" t="s">
        <v>81</v>
      </c>
    </row>
    <row r="27" spans="1:7" ht="106.5" thickTop="1" thickBot="1" x14ac:dyDescent="0.3">
      <c r="A27" s="2" t="s">
        <v>28</v>
      </c>
      <c r="B27" s="27" t="s">
        <v>29</v>
      </c>
      <c r="C27" s="23">
        <v>13000000</v>
      </c>
      <c r="D27" s="24">
        <v>9230000</v>
      </c>
      <c r="E27" s="22">
        <v>10547770</v>
      </c>
      <c r="F27" s="8">
        <f t="shared" si="0"/>
        <v>23.248800457347858</v>
      </c>
      <c r="G27" s="40" t="s">
        <v>82</v>
      </c>
    </row>
    <row r="28" spans="1:7" ht="46.5" thickTop="1" thickBot="1" x14ac:dyDescent="0.3">
      <c r="A28" s="2" t="s">
        <v>30</v>
      </c>
      <c r="B28" s="27" t="s">
        <v>31</v>
      </c>
      <c r="C28" s="23">
        <v>2000000</v>
      </c>
      <c r="D28" s="24">
        <v>1700000</v>
      </c>
      <c r="E28" s="22">
        <v>2000000</v>
      </c>
      <c r="F28" s="8">
        <f t="shared" si="0"/>
        <v>0</v>
      </c>
      <c r="G28" s="40" t="s">
        <v>75</v>
      </c>
    </row>
    <row r="29" spans="1:7" ht="46.5" thickTop="1" thickBot="1" x14ac:dyDescent="0.3">
      <c r="A29" s="2" t="s">
        <v>32</v>
      </c>
      <c r="B29" s="27" t="s">
        <v>33</v>
      </c>
      <c r="C29" s="23">
        <v>35000000</v>
      </c>
      <c r="D29" s="24">
        <v>32000000</v>
      </c>
      <c r="E29" s="22">
        <v>35479600</v>
      </c>
      <c r="F29" s="8">
        <f t="shared" si="0"/>
        <v>-1.3517627030744428</v>
      </c>
      <c r="G29" s="41" t="s">
        <v>75</v>
      </c>
    </row>
    <row r="30" spans="1:7" ht="61.5" thickTop="1" thickBot="1" x14ac:dyDescent="0.3">
      <c r="A30" s="2" t="s">
        <v>34</v>
      </c>
      <c r="B30" s="27" t="s">
        <v>35</v>
      </c>
      <c r="C30" s="23">
        <v>2800000</v>
      </c>
      <c r="D30" s="24">
        <v>2000000</v>
      </c>
      <c r="E30" s="22">
        <v>1778000</v>
      </c>
      <c r="F30" s="8">
        <f t="shared" si="0"/>
        <v>57.480314960629919</v>
      </c>
      <c r="G30" s="41" t="s">
        <v>75</v>
      </c>
    </row>
    <row r="31" spans="1:7" ht="121.5" thickTop="1" thickBot="1" x14ac:dyDescent="0.3">
      <c r="A31" s="2" t="s">
        <v>36</v>
      </c>
      <c r="B31" s="27" t="s">
        <v>37</v>
      </c>
      <c r="C31" s="23">
        <v>8000000</v>
      </c>
      <c r="D31" s="24">
        <v>6000000</v>
      </c>
      <c r="E31" s="25">
        <v>6014110</v>
      </c>
      <c r="F31" s="8">
        <f t="shared" si="0"/>
        <v>33.020513425926694</v>
      </c>
      <c r="G31" s="41" t="s">
        <v>75</v>
      </c>
    </row>
    <row r="32" spans="1:7" ht="76.5" thickTop="1" thickBot="1" x14ac:dyDescent="0.3">
      <c r="A32" s="2" t="s">
        <v>38</v>
      </c>
      <c r="B32" s="27" t="s">
        <v>39</v>
      </c>
      <c r="C32" s="24">
        <f>C33+C34</f>
        <v>39000000</v>
      </c>
      <c r="D32" s="22">
        <f>D33+D34</f>
        <v>35422000</v>
      </c>
      <c r="E32" s="22">
        <f>E33+E34</f>
        <v>35644400</v>
      </c>
      <c r="F32" s="8">
        <f t="shared" si="0"/>
        <v>9.4141015138422866</v>
      </c>
      <c r="G32" s="42" t="s">
        <v>75</v>
      </c>
    </row>
    <row r="33" spans="1:7" ht="76.5" thickTop="1" thickBot="1" x14ac:dyDescent="0.3">
      <c r="A33" s="2" t="s">
        <v>62</v>
      </c>
      <c r="B33" s="30" t="s">
        <v>63</v>
      </c>
      <c r="C33" s="31">
        <v>725000</v>
      </c>
      <c r="D33" s="22">
        <v>9000000</v>
      </c>
      <c r="E33" s="22">
        <v>3549000</v>
      </c>
      <c r="F33" s="8">
        <f t="shared" si="0"/>
        <v>-79.57171034094111</v>
      </c>
      <c r="G33" s="42"/>
    </row>
    <row r="34" spans="1:7" ht="46.5" thickTop="1" thickBot="1" x14ac:dyDescent="0.3">
      <c r="A34" s="2" t="s">
        <v>64</v>
      </c>
      <c r="B34" s="30" t="s">
        <v>65</v>
      </c>
      <c r="C34" s="31">
        <v>38275000</v>
      </c>
      <c r="D34" s="22">
        <v>26422000</v>
      </c>
      <c r="E34" s="22">
        <v>32095400</v>
      </c>
      <c r="F34" s="8">
        <f t="shared" si="0"/>
        <v>19.25384946129352</v>
      </c>
      <c r="G34" s="42"/>
    </row>
    <row r="35" spans="1:7" ht="16.5" thickTop="1" thickBot="1" x14ac:dyDescent="0.3">
      <c r="A35" s="2" t="s">
        <v>40</v>
      </c>
      <c r="B35" s="30" t="s">
        <v>41</v>
      </c>
      <c r="C35" s="32">
        <v>26000000</v>
      </c>
      <c r="D35" s="33">
        <v>26000000</v>
      </c>
      <c r="E35" s="33">
        <v>25489900</v>
      </c>
      <c r="F35" s="8">
        <f t="shared" si="0"/>
        <v>2.0011847829924796</v>
      </c>
      <c r="G35" s="41" t="s">
        <v>75</v>
      </c>
    </row>
    <row r="36" spans="1:7" ht="31.5" thickTop="1" thickBot="1" x14ac:dyDescent="0.3">
      <c r="A36" s="2" t="s">
        <v>42</v>
      </c>
      <c r="B36" s="30" t="s">
        <v>43</v>
      </c>
      <c r="C36" s="22">
        <v>22300000</v>
      </c>
      <c r="D36" s="31">
        <v>20000000</v>
      </c>
      <c r="E36" s="34">
        <v>23873300</v>
      </c>
      <c r="F36" s="8">
        <f t="shared" si="0"/>
        <v>-6.5902074702701343</v>
      </c>
      <c r="G36" s="41" t="s">
        <v>75</v>
      </c>
    </row>
    <row r="37" spans="1:7" ht="76.5" thickTop="1" thickBot="1" x14ac:dyDescent="0.3">
      <c r="A37" s="2" t="s">
        <v>44</v>
      </c>
      <c r="B37" s="30" t="s">
        <v>45</v>
      </c>
      <c r="C37" s="22">
        <v>1000000</v>
      </c>
      <c r="D37" s="31">
        <v>1000000</v>
      </c>
      <c r="E37" s="33">
        <v>838000</v>
      </c>
      <c r="F37" s="8">
        <f t="shared" si="0"/>
        <v>19.331742243436754</v>
      </c>
      <c r="G37" s="41" t="s">
        <v>75</v>
      </c>
    </row>
    <row r="38" spans="1:7" ht="91.5" thickTop="1" thickBot="1" x14ac:dyDescent="0.3">
      <c r="A38" s="2" t="s">
        <v>70</v>
      </c>
      <c r="B38" s="30" t="s">
        <v>69</v>
      </c>
      <c r="C38" s="22">
        <v>10000000</v>
      </c>
      <c r="D38" s="31">
        <v>3360000</v>
      </c>
      <c r="E38" s="34">
        <v>2687000</v>
      </c>
      <c r="F38" s="8">
        <f t="shared" si="0"/>
        <v>272.16226274655753</v>
      </c>
      <c r="G38" s="41" t="s">
        <v>83</v>
      </c>
    </row>
    <row r="39" spans="1:7" ht="46.5" thickTop="1" thickBot="1" x14ac:dyDescent="0.3">
      <c r="A39" s="2">
        <v>350304</v>
      </c>
      <c r="B39" s="30" t="s">
        <v>71</v>
      </c>
      <c r="C39" s="22">
        <v>1000000</v>
      </c>
      <c r="D39" s="31">
        <v>1000000</v>
      </c>
      <c r="E39" s="33">
        <v>780000</v>
      </c>
      <c r="F39" s="8">
        <f t="shared" si="0"/>
        <v>28.205128205128204</v>
      </c>
      <c r="G39" s="36"/>
    </row>
    <row r="40" spans="1:7" ht="15.75" thickTop="1" x14ac:dyDescent="0.25"/>
    <row r="41" spans="1:7" x14ac:dyDescent="0.25">
      <c r="D41" s="28"/>
      <c r="E41" s="28"/>
    </row>
  </sheetData>
  <mergeCells count="4">
    <mergeCell ref="G32:G34"/>
    <mergeCell ref="G10:G13"/>
    <mergeCell ref="G18:G20"/>
    <mergeCell ref="G14:G17"/>
  </mergeCells>
  <pageMargins left="0" right="0" top="0" bottom="0" header="0" footer="0"/>
  <pageSetup paperSize="9" scale="7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2018 ბიუჯეტი-განმარტებებით</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2017-12-19T11:56:44Z</dcterms:modified>
</cp:coreProperties>
</file>